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Marketing\rapat makarti final\"/>
    </mc:Choice>
  </mc:AlternateContent>
  <bookViews>
    <workbookView xWindow="480" yWindow="75" windowWidth="14355" windowHeight="7995" activeTab="3"/>
  </bookViews>
  <sheets>
    <sheet name="ESTIMASIPCS" sheetId="1" r:id="rId1"/>
    <sheet name="KANDIDAT" sheetId="4" r:id="rId2"/>
    <sheet name="ANGGARAN KUNJUNGAN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H23" i="3" l="1"/>
  <c r="G23" i="3"/>
  <c r="F23" i="3"/>
  <c r="E23" i="3"/>
  <c r="H23" i="2"/>
  <c r="G23" i="2"/>
  <c r="F23" i="2"/>
  <c r="E23" i="2"/>
  <c r="L13" i="4" l="1"/>
  <c r="M12" i="4"/>
  <c r="L12" i="4"/>
  <c r="N12" i="4" l="1"/>
  <c r="D16" i="1"/>
  <c r="F16" i="1"/>
  <c r="J16" i="1"/>
  <c r="C16" i="1"/>
  <c r="M14" i="1"/>
  <c r="M15" i="1"/>
  <c r="E11" i="1"/>
  <c r="M11" i="1" s="1"/>
  <c r="E12" i="1"/>
  <c r="M12" i="1" s="1"/>
  <c r="E13" i="1"/>
  <c r="M13" i="1" s="1"/>
  <c r="E14" i="1"/>
  <c r="E15" i="1"/>
  <c r="E5" i="1"/>
  <c r="E6" i="1"/>
  <c r="E7" i="1"/>
  <c r="M7" i="1" s="1"/>
  <c r="E8" i="1"/>
  <c r="E9" i="1"/>
  <c r="M10" i="1" s="1"/>
  <c r="E10" i="1"/>
  <c r="E4" i="1"/>
  <c r="E16" i="1" s="1"/>
  <c r="L4" i="1"/>
  <c r="N4" i="1" s="1"/>
  <c r="K4" i="1"/>
  <c r="M5" i="1" l="1"/>
  <c r="M16" i="1" s="1"/>
  <c r="H5" i="1"/>
  <c r="M8" i="1"/>
  <c r="M6" i="1"/>
  <c r="M9" i="1"/>
  <c r="I5" i="1" l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G5" i="1"/>
  <c r="K5" i="1" s="1"/>
  <c r="H6" i="1"/>
  <c r="G6" i="1"/>
  <c r="L5" i="1" l="1"/>
  <c r="N5" i="1" s="1"/>
  <c r="I16" i="1"/>
  <c r="H7" i="1"/>
  <c r="K6" i="1"/>
  <c r="G7" i="1"/>
  <c r="L6" i="1"/>
  <c r="H8" i="1" l="1"/>
  <c r="K7" i="1"/>
  <c r="N6" i="1"/>
  <c r="G8" i="1"/>
  <c r="L7" i="1"/>
  <c r="N7" i="1" s="1"/>
  <c r="H9" i="1" l="1"/>
  <c r="K8" i="1"/>
  <c r="L8" i="1"/>
  <c r="N8" i="1" s="1"/>
  <c r="G9" i="1"/>
  <c r="K9" i="1" l="1"/>
  <c r="H10" i="1"/>
  <c r="L9" i="1"/>
  <c r="N9" i="1" s="1"/>
  <c r="G10" i="1"/>
  <c r="L10" i="1" l="1"/>
  <c r="N10" i="1" s="1"/>
  <c r="G11" i="1"/>
  <c r="G12" i="1" s="1"/>
  <c r="G13" i="1" s="1"/>
  <c r="G14" i="1" s="1"/>
  <c r="G15" i="1" s="1"/>
  <c r="G16" i="1" s="1"/>
  <c r="H11" i="1"/>
  <c r="K10" i="1"/>
  <c r="K11" i="1" l="1"/>
  <c r="H12" i="1"/>
  <c r="L11" i="1"/>
  <c r="N11" i="1" s="1"/>
  <c r="L12" i="1" l="1"/>
  <c r="N12" i="1" s="1"/>
  <c r="H13" i="1"/>
  <c r="K12" i="1"/>
  <c r="K13" i="1" l="1"/>
  <c r="H14" i="1"/>
  <c r="L13" i="1"/>
  <c r="N13" i="1" s="1"/>
  <c r="L14" i="1" l="1"/>
  <c r="N14" i="1" s="1"/>
  <c r="H15" i="1"/>
  <c r="K14" i="1"/>
  <c r="K15" i="1" l="1"/>
  <c r="K16" i="1" s="1"/>
  <c r="L15" i="1"/>
  <c r="H16" i="1"/>
  <c r="N15" i="1" l="1"/>
  <c r="N16" i="1" s="1"/>
  <c r="L16" i="1"/>
</calcChain>
</file>

<file path=xl/sharedStrings.xml><?xml version="1.0" encoding="utf-8"?>
<sst xmlns="http://schemas.openxmlformats.org/spreadsheetml/2006/main" count="104" uniqueCount="63">
  <si>
    <t>NO</t>
  </si>
  <si>
    <t>KARESIDENAN</t>
  </si>
  <si>
    <t>RS</t>
  </si>
  <si>
    <t>PKK</t>
  </si>
  <si>
    <t>Madiun (madiun, ponorogo, ngawi, pacitan, magetan)</t>
  </si>
  <si>
    <t>Kediri (tulungagung, blitar, kediri,trenggalek)</t>
  </si>
  <si>
    <t>Malang (malang, pasuruan, gempol)</t>
  </si>
  <si>
    <t>Besuki (jember, situbondo, bondowoso, banyuwangi)</t>
  </si>
  <si>
    <t>Mojokerto (gresik,mojokerto)</t>
  </si>
  <si>
    <t>Lamongan (jombang,tuban, bojonegoro)</t>
  </si>
  <si>
    <t>DKI nganjuk</t>
  </si>
  <si>
    <t>pcs</t>
  </si>
  <si>
    <t>selisih</t>
  </si>
  <si>
    <t>%</t>
  </si>
  <si>
    <t>jml</t>
  </si>
  <si>
    <t>BDN</t>
  </si>
  <si>
    <t>ECR</t>
  </si>
  <si>
    <t>QTY KH</t>
  </si>
  <si>
    <t>QTY KD</t>
  </si>
  <si>
    <t>TTL</t>
  </si>
  <si>
    <t>Jawa Tengah dan jogja</t>
  </si>
  <si>
    <t>Jawa Barat Dan Banten</t>
  </si>
  <si>
    <t xml:space="preserve">Sumatera  </t>
  </si>
  <si>
    <t>Kalimantan</t>
  </si>
  <si>
    <t>bali</t>
  </si>
  <si>
    <t>TOTAL</t>
  </si>
  <si>
    <t>AP</t>
  </si>
  <si>
    <t>DATA ESTIMASI PENJUALAN (PCS)</t>
  </si>
  <si>
    <t>KANDIDAT DISTRIBUTOR</t>
  </si>
  <si>
    <t>KARESIDENAN KEDIRI (ASFIN TLNG, WILDAN BLITAR)</t>
  </si>
  <si>
    <t>KARESIDENAN MALANG (SUPRI MALANG)</t>
  </si>
  <si>
    <t>DKI NGANJUK (MARKETING)</t>
  </si>
  <si>
    <t>JAWA BARAT (TMM REV)</t>
  </si>
  <si>
    <t>SUMATERA (ISMARUJI BANDAR JAYA)</t>
  </si>
  <si>
    <t>KALIMANTAN (BISRI REV)</t>
  </si>
  <si>
    <t>BALI (MAS'UD)</t>
  </si>
  <si>
    <t>16 KUNJUNGN (4 MOBIL, 12 MOTOR)</t>
  </si>
  <si>
    <t>2 KUNJUNGN (2 MOBIL)</t>
  </si>
  <si>
    <t>1 KUNJUNGN (PESAWAT)</t>
  </si>
  <si>
    <t>1 KUNJUNGN</t>
  </si>
  <si>
    <r>
      <t>KARESIDENAN MADIUN (BAMBANG NGAWI, HERU PONOROGO,</t>
    </r>
    <r>
      <rPr>
        <sz val="11"/>
        <color rgb="FFFF0000"/>
        <rFont val="Calibri"/>
        <family val="2"/>
        <scheme val="minor"/>
      </rPr>
      <t xml:space="preserve"> IHWAN MAGETAN</t>
    </r>
    <r>
      <rPr>
        <sz val="11"/>
        <color theme="1"/>
        <rFont val="Calibri"/>
        <family val="2"/>
        <scheme val="minor"/>
      </rPr>
      <t>, HERU PACITAN)</t>
    </r>
  </si>
  <si>
    <r>
      <t>JAWA TENGAH (</t>
    </r>
    <r>
      <rPr>
        <sz val="11"/>
        <color rgb="FFFF0000"/>
        <rFont val="Calibri"/>
        <family val="2"/>
        <scheme val="minor"/>
      </rPr>
      <t>BU ANIK MAGELANG</t>
    </r>
    <r>
      <rPr>
        <sz val="11"/>
        <color theme="1"/>
        <rFont val="Calibri"/>
        <family val="2"/>
        <scheme val="minor"/>
      </rPr>
      <t>, ADNAN JOGJA)</t>
    </r>
  </si>
  <si>
    <t>pr</t>
  </si>
  <si>
    <t>deviasi / margin meleset</t>
  </si>
  <si>
    <t>KEGIATAN</t>
  </si>
  <si>
    <t>DKI</t>
  </si>
  <si>
    <t>LUAR DKI 1</t>
  </si>
  <si>
    <t>LUAR DKI 2</t>
  </si>
  <si>
    <t>LUAR DKI 3</t>
  </si>
  <si>
    <t>SOSIALISASI</t>
  </si>
  <si>
    <t>Bbm  ______ _______________</t>
  </si>
  <si>
    <t>Konsumsi  1 org perhari __ ____</t>
  </si>
  <si>
    <t>Freedrink (50gelas, 4kd,3kh)___</t>
  </si>
  <si>
    <t>Lain-lain ___________________</t>
  </si>
  <si>
    <t>STIMULAN</t>
  </si>
  <si>
    <t>KONSOLIDASI</t>
  </si>
  <si>
    <t>KOORDINASI</t>
  </si>
  <si>
    <t>URAIAN</t>
  </si>
  <si>
    <t>H GTJ</t>
  </si>
  <si>
    <t>MGUIJVKN YTJGYD</t>
  </si>
  <si>
    <t>HJ JHUCYGIU</t>
  </si>
  <si>
    <t>SINKRONISASI</t>
  </si>
  <si>
    <t>SATUAN BIAYA KUNJUNGAN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</si>
</sst>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1" fontId="0" fillId="0" borderId="1" xfId="0" applyNumberFormat="1" applyBorder="1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" xfId="0" applyFill="1" applyBorder="1"/>
    <xf numFmtId="0" fontId="3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3" fontId="0" fillId="0" borderId="7" xfId="0" applyNumberFormat="1" applyBorder="1" applyAlignment="1">
      <alignment horizontal="right" vertical="center" wrapText="1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horizontal="right" vertical="center" wrapText="1"/>
    </xf>
    <xf numFmtId="3" fontId="0" fillId="0" borderId="6" xfId="0" applyNumberFormat="1" applyBorder="1" applyAlignment="1">
      <alignment vertical="top" wrapText="1"/>
    </xf>
    <xf numFmtId="3" fontId="0" fillId="0" borderId="6" xfId="0" applyNumberFormat="1" applyBorder="1" applyAlignment="1">
      <alignment horizontal="right" vertical="center" wrapText="1"/>
    </xf>
    <xf numFmtId="3" fontId="0" fillId="0" borderId="6" xfId="0" applyNumberFormat="1" applyBorder="1" applyAlignment="1">
      <alignment vertical="center" wrapText="1"/>
    </xf>
    <xf numFmtId="43" fontId="0" fillId="0" borderId="0" xfId="1" applyFont="1" applyAlignment="1"/>
    <xf numFmtId="43" fontId="0" fillId="0" borderId="0" xfId="0" applyNumberFormat="1" applyFont="1" applyAlignment="1"/>
    <xf numFmtId="164" fontId="0" fillId="0" borderId="0" xfId="1" applyNumberFormat="1" applyFont="1" applyFill="1" applyBorder="1" applyAlignment="1">
      <alignment horizontal="left" vertical="center" wrapText="1"/>
    </xf>
    <xf numFmtId="43" fontId="0" fillId="0" borderId="0" xfId="1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8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="90" zoomScaleNormal="90" workbookViewId="0">
      <selection activeCell="B23" sqref="B23"/>
    </sheetView>
  </sheetViews>
  <sheetFormatPr defaultRowHeight="15" x14ac:dyDescent="0.25"/>
  <cols>
    <col min="1" max="1" width="5.140625" customWidth="1"/>
    <col min="2" max="2" width="48.42578125" customWidth="1"/>
    <col min="3" max="4" width="7.5703125" customWidth="1"/>
    <col min="5" max="5" width="6.5703125" customWidth="1"/>
    <col min="6" max="11" width="5.42578125" customWidth="1"/>
    <col min="12" max="12" width="10.140625" customWidth="1"/>
    <col min="13" max="13" width="9.28515625" customWidth="1"/>
    <col min="14" max="14" width="8.42578125" customWidth="1"/>
  </cols>
  <sheetData>
    <row r="1" spans="1:14" ht="21.75" customHeight="1" x14ac:dyDescent="0.25">
      <c r="B1" t="s">
        <v>27</v>
      </c>
    </row>
    <row r="3" spans="1:14" s="9" customFormat="1" ht="18" customHeight="1" x14ac:dyDescent="0.25">
      <c r="A3" s="14" t="s">
        <v>0</v>
      </c>
      <c r="B3" s="14" t="s">
        <v>1</v>
      </c>
      <c r="C3" s="14" t="s">
        <v>18</v>
      </c>
      <c r="D3" s="14" t="s">
        <v>17</v>
      </c>
      <c r="E3" s="14" t="s">
        <v>19</v>
      </c>
      <c r="F3" s="14" t="s">
        <v>2</v>
      </c>
      <c r="G3" s="14" t="s">
        <v>26</v>
      </c>
      <c r="H3" s="14" t="s">
        <v>15</v>
      </c>
      <c r="I3" s="14" t="s">
        <v>3</v>
      </c>
      <c r="J3" s="14" t="s">
        <v>16</v>
      </c>
      <c r="K3" s="14" t="s">
        <v>14</v>
      </c>
      <c r="L3" s="15" t="s">
        <v>11</v>
      </c>
      <c r="M3" s="10" t="s">
        <v>13</v>
      </c>
      <c r="N3" s="15" t="s">
        <v>12</v>
      </c>
    </row>
    <row r="4" spans="1:14" ht="15" customHeight="1" x14ac:dyDescent="0.25">
      <c r="A4" s="2">
        <v>1</v>
      </c>
      <c r="B4" s="3" t="s">
        <v>4</v>
      </c>
      <c r="C4" s="7">
        <v>1600</v>
      </c>
      <c r="D4" s="7">
        <v>850</v>
      </c>
      <c r="E4" s="7">
        <f>SUM(C4:D4)</f>
        <v>2450</v>
      </c>
      <c r="F4" s="3"/>
      <c r="G4" s="3">
        <v>36</v>
      </c>
      <c r="H4" s="3">
        <v>15</v>
      </c>
      <c r="I4" s="3">
        <v>6</v>
      </c>
      <c r="J4" s="3"/>
      <c r="K4" s="3">
        <f>SUM(G4:J4)</f>
        <v>57</v>
      </c>
      <c r="L4" s="1">
        <f>(G4*2+H4*5+I4*12)*12</f>
        <v>2628</v>
      </c>
      <c r="M4" s="1"/>
      <c r="N4" s="1">
        <f>L4-E4</f>
        <v>178</v>
      </c>
    </row>
    <row r="5" spans="1:14" ht="15" customHeight="1" x14ac:dyDescent="0.25">
      <c r="A5" s="2">
        <v>2</v>
      </c>
      <c r="B5" s="3" t="s">
        <v>5</v>
      </c>
      <c r="C5" s="7">
        <v>1000</v>
      </c>
      <c r="D5" s="7">
        <v>700</v>
      </c>
      <c r="E5" s="7">
        <f t="shared" ref="E5:E15" si="0">SUM(C5:D5)</f>
        <v>1700</v>
      </c>
      <c r="F5" s="3"/>
      <c r="G5" s="4">
        <f>G4*$M5</f>
        <v>24.979591836734695</v>
      </c>
      <c r="H5" s="4">
        <f t="shared" ref="H5:I15" si="1">H4*$M5</f>
        <v>10.408163265306122</v>
      </c>
      <c r="I5" s="4">
        <f t="shared" si="1"/>
        <v>4.1632653061224492</v>
      </c>
      <c r="J5" s="3"/>
      <c r="K5" s="4">
        <f>SUM(G5:I5)</f>
        <v>39.551020408163261</v>
      </c>
      <c r="L5" s="5">
        <f t="shared" ref="L5:L15" si="2">(G5*2+H5*5+I5*12)*12</f>
        <v>1823.5102040816328</v>
      </c>
      <c r="M5" s="1">
        <f>E5/E4</f>
        <v>0.69387755102040816</v>
      </c>
      <c r="N5" s="5">
        <f t="shared" ref="N5:N15" si="3">L5-E5</f>
        <v>123.51020408163276</v>
      </c>
    </row>
    <row r="6" spans="1:14" ht="15" customHeight="1" x14ac:dyDescent="0.25">
      <c r="A6" s="2">
        <v>3</v>
      </c>
      <c r="B6" s="3" t="s">
        <v>6</v>
      </c>
      <c r="C6" s="7">
        <v>500</v>
      </c>
      <c r="D6" s="7">
        <v>400</v>
      </c>
      <c r="E6" s="7">
        <f t="shared" si="0"/>
        <v>900</v>
      </c>
      <c r="F6" s="3"/>
      <c r="G6" s="4">
        <f t="shared" ref="G6:G15" si="4">G5*$M6</f>
        <v>13.224489795918368</v>
      </c>
      <c r="H6" s="4">
        <f t="shared" si="1"/>
        <v>5.5102040816326525</v>
      </c>
      <c r="I6" s="4">
        <f t="shared" si="1"/>
        <v>2.2040816326530615</v>
      </c>
      <c r="J6" s="3"/>
      <c r="K6" s="4">
        <f t="shared" ref="K6:K15" si="5">SUM(G6:I6)</f>
        <v>20.938775510204081</v>
      </c>
      <c r="L6" s="5">
        <f t="shared" si="2"/>
        <v>965.38775510204096</v>
      </c>
      <c r="M6" s="1">
        <f t="shared" ref="M6:M15" si="6">E6/E5</f>
        <v>0.52941176470588236</v>
      </c>
      <c r="N6" s="5">
        <f t="shared" si="3"/>
        <v>65.387755102040956</v>
      </c>
    </row>
    <row r="7" spans="1:14" ht="15" customHeight="1" x14ac:dyDescent="0.25">
      <c r="A7" s="2">
        <v>4</v>
      </c>
      <c r="B7" s="3" t="s">
        <v>7</v>
      </c>
      <c r="C7" s="7">
        <v>100</v>
      </c>
      <c r="D7" s="7">
        <v>50</v>
      </c>
      <c r="E7" s="7">
        <f t="shared" si="0"/>
        <v>150</v>
      </c>
      <c r="F7" s="3"/>
      <c r="G7" s="4">
        <f t="shared" si="4"/>
        <v>2.204081632653061</v>
      </c>
      <c r="H7" s="4">
        <f t="shared" si="1"/>
        <v>0.91836734693877542</v>
      </c>
      <c r="I7" s="4">
        <f t="shared" si="1"/>
        <v>0.36734693877551022</v>
      </c>
      <c r="J7" s="3"/>
      <c r="K7" s="4">
        <f t="shared" si="5"/>
        <v>3.4897959183673466</v>
      </c>
      <c r="L7" s="5">
        <f t="shared" si="2"/>
        <v>160.89795918367346</v>
      </c>
      <c r="M7" s="1">
        <f t="shared" si="6"/>
        <v>0.16666666666666666</v>
      </c>
      <c r="N7" s="5">
        <f t="shared" si="3"/>
        <v>10.897959183673464</v>
      </c>
    </row>
    <row r="8" spans="1:14" ht="15" customHeight="1" x14ac:dyDescent="0.25">
      <c r="A8" s="2">
        <v>5</v>
      </c>
      <c r="B8" s="3" t="s">
        <v>8</v>
      </c>
      <c r="C8" s="7">
        <v>100</v>
      </c>
      <c r="D8" s="7">
        <v>50</v>
      </c>
      <c r="E8" s="7">
        <f t="shared" si="0"/>
        <v>150</v>
      </c>
      <c r="F8" s="3"/>
      <c r="G8" s="4">
        <f t="shared" si="4"/>
        <v>2.204081632653061</v>
      </c>
      <c r="H8" s="4">
        <f t="shared" si="1"/>
        <v>0.91836734693877542</v>
      </c>
      <c r="I8" s="4">
        <f t="shared" si="1"/>
        <v>0.36734693877551022</v>
      </c>
      <c r="J8" s="3"/>
      <c r="K8" s="4">
        <f t="shared" si="5"/>
        <v>3.4897959183673466</v>
      </c>
      <c r="L8" s="5">
        <f t="shared" si="2"/>
        <v>160.89795918367346</v>
      </c>
      <c r="M8" s="1">
        <f t="shared" si="6"/>
        <v>1</v>
      </c>
      <c r="N8" s="5">
        <f t="shared" si="3"/>
        <v>10.897959183673464</v>
      </c>
    </row>
    <row r="9" spans="1:14" ht="15" customHeight="1" x14ac:dyDescent="0.25">
      <c r="A9" s="2">
        <v>6</v>
      </c>
      <c r="B9" s="3" t="s">
        <v>9</v>
      </c>
      <c r="C9" s="7">
        <v>40</v>
      </c>
      <c r="D9" s="7">
        <v>50</v>
      </c>
      <c r="E9" s="7">
        <f t="shared" si="0"/>
        <v>90</v>
      </c>
      <c r="F9" s="3"/>
      <c r="G9" s="4">
        <f t="shared" si="4"/>
        <v>1.3224489795918366</v>
      </c>
      <c r="H9" s="4">
        <f t="shared" si="1"/>
        <v>0.55102040816326525</v>
      </c>
      <c r="I9" s="4">
        <f t="shared" si="1"/>
        <v>0.22040816326530613</v>
      </c>
      <c r="J9" s="3"/>
      <c r="K9" s="4">
        <f t="shared" si="5"/>
        <v>2.093877551020408</v>
      </c>
      <c r="L9" s="5">
        <f t="shared" si="2"/>
        <v>96.53877551020409</v>
      </c>
      <c r="M9" s="1">
        <f t="shared" si="6"/>
        <v>0.6</v>
      </c>
      <c r="N9" s="5">
        <f t="shared" si="3"/>
        <v>6.5387755102040899</v>
      </c>
    </row>
    <row r="10" spans="1:14" ht="15" customHeight="1" x14ac:dyDescent="0.25">
      <c r="A10" s="2">
        <v>7</v>
      </c>
      <c r="B10" s="3" t="s">
        <v>10</v>
      </c>
      <c r="C10" s="7">
        <v>500</v>
      </c>
      <c r="D10" s="7">
        <v>300</v>
      </c>
      <c r="E10" s="7">
        <f t="shared" si="0"/>
        <v>800</v>
      </c>
      <c r="F10" s="3"/>
      <c r="G10" s="4">
        <f t="shared" si="4"/>
        <v>11.755102040816325</v>
      </c>
      <c r="H10" s="4">
        <f t="shared" si="1"/>
        <v>4.8979591836734695</v>
      </c>
      <c r="I10" s="4">
        <f t="shared" si="1"/>
        <v>1.9591836734693879</v>
      </c>
      <c r="J10" s="3"/>
      <c r="K10" s="4">
        <f t="shared" si="5"/>
        <v>18.612244897959183</v>
      </c>
      <c r="L10" s="5">
        <f t="shared" si="2"/>
        <v>858.12244897959181</v>
      </c>
      <c r="M10" s="1">
        <f t="shared" si="6"/>
        <v>8.8888888888888893</v>
      </c>
      <c r="N10" s="5">
        <f t="shared" si="3"/>
        <v>58.122448979591809</v>
      </c>
    </row>
    <row r="11" spans="1:14" ht="15" customHeight="1" x14ac:dyDescent="0.25">
      <c r="A11" s="2">
        <v>8</v>
      </c>
      <c r="B11" s="6" t="s">
        <v>20</v>
      </c>
      <c r="C11" s="8">
        <v>240</v>
      </c>
      <c r="D11" s="8">
        <v>150</v>
      </c>
      <c r="E11" s="7">
        <f t="shared" si="0"/>
        <v>390</v>
      </c>
      <c r="F11" s="1"/>
      <c r="G11" s="4">
        <f t="shared" si="4"/>
        <v>5.7306122448979586</v>
      </c>
      <c r="H11" s="4">
        <f t="shared" si="1"/>
        <v>2.3877551020408165</v>
      </c>
      <c r="I11" s="4">
        <f t="shared" si="1"/>
        <v>0.95510204081632655</v>
      </c>
      <c r="J11" s="1"/>
      <c r="K11" s="4">
        <f t="shared" si="5"/>
        <v>9.073469387755102</v>
      </c>
      <c r="L11" s="5">
        <f t="shared" si="2"/>
        <v>418.33469387755099</v>
      </c>
      <c r="M11" s="1">
        <f t="shared" si="6"/>
        <v>0.48749999999999999</v>
      </c>
      <c r="N11" s="5">
        <f t="shared" si="3"/>
        <v>28.33469387755099</v>
      </c>
    </row>
    <row r="12" spans="1:14" ht="15" customHeight="1" x14ac:dyDescent="0.25">
      <c r="A12" s="2">
        <v>9</v>
      </c>
      <c r="B12" s="6" t="s">
        <v>21</v>
      </c>
      <c r="C12" s="8">
        <v>120</v>
      </c>
      <c r="D12" s="8">
        <v>75</v>
      </c>
      <c r="E12" s="7">
        <f t="shared" si="0"/>
        <v>195</v>
      </c>
      <c r="F12" s="1"/>
      <c r="G12" s="4">
        <f t="shared" si="4"/>
        <v>2.8653061224489793</v>
      </c>
      <c r="H12" s="4">
        <f t="shared" si="1"/>
        <v>1.1938775510204083</v>
      </c>
      <c r="I12" s="4">
        <f t="shared" si="1"/>
        <v>0.47755102040816327</v>
      </c>
      <c r="J12" s="1"/>
      <c r="K12" s="4">
        <f t="shared" si="5"/>
        <v>4.536734693877551</v>
      </c>
      <c r="L12" s="5">
        <f t="shared" si="2"/>
        <v>209.16734693877549</v>
      </c>
      <c r="M12" s="1">
        <f t="shared" si="6"/>
        <v>0.5</v>
      </c>
      <c r="N12" s="5">
        <f t="shared" si="3"/>
        <v>14.167346938775495</v>
      </c>
    </row>
    <row r="13" spans="1:14" ht="15" customHeight="1" x14ac:dyDescent="0.25">
      <c r="A13" s="2">
        <v>10</v>
      </c>
      <c r="B13" s="6" t="s">
        <v>22</v>
      </c>
      <c r="C13" s="8">
        <v>480</v>
      </c>
      <c r="D13" s="8">
        <v>300</v>
      </c>
      <c r="E13" s="7">
        <f t="shared" si="0"/>
        <v>780</v>
      </c>
      <c r="F13" s="1"/>
      <c r="G13" s="4">
        <f t="shared" si="4"/>
        <v>11.461224489795917</v>
      </c>
      <c r="H13" s="4">
        <f t="shared" si="1"/>
        <v>4.7755102040816331</v>
      </c>
      <c r="I13" s="4">
        <f t="shared" si="1"/>
        <v>1.9102040816326531</v>
      </c>
      <c r="J13" s="1"/>
      <c r="K13" s="4">
        <f t="shared" si="5"/>
        <v>18.146938775510204</v>
      </c>
      <c r="L13" s="5">
        <f t="shared" si="2"/>
        <v>836.66938775510198</v>
      </c>
      <c r="M13" s="1">
        <f t="shared" si="6"/>
        <v>4</v>
      </c>
      <c r="N13" s="5">
        <f t="shared" si="3"/>
        <v>56.66938775510198</v>
      </c>
    </row>
    <row r="14" spans="1:14" ht="15" customHeight="1" x14ac:dyDescent="0.25">
      <c r="A14" s="2">
        <v>11</v>
      </c>
      <c r="B14" s="6" t="s">
        <v>23</v>
      </c>
      <c r="C14" s="8">
        <v>240</v>
      </c>
      <c r="D14" s="8">
        <v>150</v>
      </c>
      <c r="E14" s="7">
        <f t="shared" si="0"/>
        <v>390</v>
      </c>
      <c r="F14" s="1"/>
      <c r="G14" s="4">
        <f t="shared" si="4"/>
        <v>5.7306122448979586</v>
      </c>
      <c r="H14" s="4">
        <f t="shared" si="1"/>
        <v>2.3877551020408165</v>
      </c>
      <c r="I14" s="4">
        <f t="shared" si="1"/>
        <v>0.95510204081632655</v>
      </c>
      <c r="J14" s="1"/>
      <c r="K14" s="4">
        <f t="shared" si="5"/>
        <v>9.073469387755102</v>
      </c>
      <c r="L14" s="5">
        <f t="shared" si="2"/>
        <v>418.33469387755099</v>
      </c>
      <c r="M14" s="1">
        <f t="shared" si="6"/>
        <v>0.5</v>
      </c>
      <c r="N14" s="5">
        <f t="shared" si="3"/>
        <v>28.33469387755099</v>
      </c>
    </row>
    <row r="15" spans="1:14" ht="15" customHeight="1" x14ac:dyDescent="0.25">
      <c r="A15" s="2">
        <v>12</v>
      </c>
      <c r="B15" s="6" t="s">
        <v>24</v>
      </c>
      <c r="C15" s="8">
        <v>120</v>
      </c>
      <c r="D15" s="8">
        <v>75</v>
      </c>
      <c r="E15" s="7">
        <f t="shared" si="0"/>
        <v>195</v>
      </c>
      <c r="F15" s="1"/>
      <c r="G15" s="4">
        <f t="shared" si="4"/>
        <v>2.8653061224489793</v>
      </c>
      <c r="H15" s="4">
        <f t="shared" si="1"/>
        <v>1.1938775510204083</v>
      </c>
      <c r="I15" s="4">
        <f t="shared" si="1"/>
        <v>0.47755102040816327</v>
      </c>
      <c r="J15" s="1"/>
      <c r="K15" s="4">
        <f t="shared" si="5"/>
        <v>4.536734693877551</v>
      </c>
      <c r="L15" s="5">
        <f t="shared" si="2"/>
        <v>209.16734693877549</v>
      </c>
      <c r="M15" s="1">
        <f t="shared" si="6"/>
        <v>0.5</v>
      </c>
      <c r="N15" s="5">
        <f t="shared" si="3"/>
        <v>14.167346938775495</v>
      </c>
    </row>
    <row r="16" spans="1:14" x14ac:dyDescent="0.25">
      <c r="A16" s="11"/>
      <c r="B16" s="12" t="s">
        <v>25</v>
      </c>
      <c r="C16" s="11">
        <f>SUM(C4:C15)</f>
        <v>5040</v>
      </c>
      <c r="D16" s="11">
        <f t="shared" ref="D16:N16" si="7">SUM(D4:D15)</f>
        <v>3150</v>
      </c>
      <c r="E16" s="13">
        <f t="shared" si="7"/>
        <v>8190</v>
      </c>
      <c r="F16" s="11">
        <f t="shared" si="7"/>
        <v>0</v>
      </c>
      <c r="G16" s="11">
        <f t="shared" si="7"/>
        <v>120.34285714285716</v>
      </c>
      <c r="H16" s="11">
        <f t="shared" si="7"/>
        <v>50.142857142857139</v>
      </c>
      <c r="I16" s="11">
        <f t="shared" si="7"/>
        <v>20.05714285714286</v>
      </c>
      <c r="J16" s="11">
        <f t="shared" si="7"/>
        <v>0</v>
      </c>
      <c r="K16" s="11">
        <f t="shared" si="7"/>
        <v>190.54285714285712</v>
      </c>
      <c r="L16" s="13">
        <f t="shared" si="7"/>
        <v>8785.0285714285692</v>
      </c>
      <c r="M16" s="11">
        <f t="shared" si="7"/>
        <v>17.866344871281846</v>
      </c>
      <c r="N16" s="13">
        <f t="shared" si="7"/>
        <v>595.02857142857158</v>
      </c>
    </row>
    <row r="18" spans="1:14" s="16" customFormat="1" x14ac:dyDescent="0.25">
      <c r="B18" s="17"/>
      <c r="E18" s="31"/>
      <c r="F18" s="31"/>
      <c r="G18" s="31"/>
      <c r="H18" s="32"/>
      <c r="I18" s="32"/>
      <c r="J18" s="32"/>
      <c r="K18" s="32"/>
    </row>
    <row r="19" spans="1:14" s="16" customFormat="1" ht="19.5" customHeight="1" x14ac:dyDescent="0.25">
      <c r="B19" s="33"/>
      <c r="C19" s="33"/>
      <c r="D19" s="33"/>
      <c r="E19" s="33"/>
      <c r="F19" s="33"/>
      <c r="G19" s="33"/>
      <c r="H19" s="33"/>
      <c r="I19" s="33"/>
      <c r="J19" s="30"/>
      <c r="K19" s="30"/>
      <c r="L19" s="30"/>
      <c r="M19" s="30"/>
      <c r="N19" s="30"/>
    </row>
    <row r="20" spans="1:14" s="16" customFormat="1" x14ac:dyDescent="0.25">
      <c r="J20" s="30"/>
      <c r="K20" s="30"/>
      <c r="L20" s="30"/>
      <c r="M20" s="30"/>
      <c r="N20" s="30"/>
    </row>
    <row r="21" spans="1:14" s="16" customFormat="1" ht="15" customHeight="1" x14ac:dyDescent="0.25">
      <c r="J21" s="30"/>
      <c r="K21" s="30"/>
      <c r="L21" s="30"/>
      <c r="M21" s="30"/>
      <c r="N21" s="30"/>
    </row>
    <row r="22" spans="1:14" ht="15" customHeight="1" x14ac:dyDescent="0.25">
      <c r="A22" s="16"/>
      <c r="B22" s="16"/>
      <c r="J22" s="30"/>
      <c r="K22" s="30"/>
      <c r="L22" s="30"/>
      <c r="M22" s="30"/>
      <c r="N22" s="30"/>
    </row>
    <row r="23" spans="1:14" ht="15" customHeight="1" x14ac:dyDescent="0.25">
      <c r="A23" s="16"/>
      <c r="B23" s="16"/>
      <c r="J23" s="30"/>
      <c r="K23" s="30"/>
      <c r="L23" s="30"/>
      <c r="M23" s="30"/>
      <c r="N23" s="30"/>
    </row>
    <row r="24" spans="1:14" ht="15" customHeight="1" x14ac:dyDescent="0.25">
      <c r="A24" s="16"/>
      <c r="B24" s="16"/>
      <c r="J24" s="30"/>
      <c r="K24" s="30"/>
      <c r="L24" s="30"/>
      <c r="M24" s="30"/>
      <c r="N24" s="30"/>
    </row>
    <row r="25" spans="1:14" ht="15" customHeight="1" x14ac:dyDescent="0.25">
      <c r="A25" s="16"/>
      <c r="B25" s="16"/>
      <c r="J25" s="30"/>
      <c r="K25" s="30"/>
      <c r="L25" s="30"/>
      <c r="M25" s="30"/>
      <c r="N25" s="30"/>
    </row>
    <row r="26" spans="1:14" ht="15" customHeight="1" x14ac:dyDescent="0.25">
      <c r="A26" s="16"/>
      <c r="B26" s="16"/>
      <c r="J26" s="30"/>
      <c r="K26" s="30"/>
      <c r="L26" s="30"/>
      <c r="M26" s="30"/>
      <c r="N26" s="30"/>
    </row>
    <row r="27" spans="1:14" ht="15" customHeight="1" x14ac:dyDescent="0.25">
      <c r="A27" s="16"/>
      <c r="B27" s="16"/>
      <c r="J27" s="30"/>
      <c r="K27" s="30"/>
      <c r="L27" s="30"/>
      <c r="M27" s="30"/>
      <c r="N27" s="30"/>
    </row>
  </sheetData>
  <mergeCells count="12">
    <mergeCell ref="E18:G18"/>
    <mergeCell ref="H18:K18"/>
    <mergeCell ref="B19:I19"/>
    <mergeCell ref="J19:N19"/>
    <mergeCell ref="J20:N20"/>
    <mergeCell ref="J22:N22"/>
    <mergeCell ref="J21:N21"/>
    <mergeCell ref="J27:N27"/>
    <mergeCell ref="J26:N26"/>
    <mergeCell ref="J25:N25"/>
    <mergeCell ref="J24:N24"/>
    <mergeCell ref="J23:N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J11" sqref="J11"/>
    </sheetView>
  </sheetViews>
  <sheetFormatPr defaultRowHeight="15" x14ac:dyDescent="0.25"/>
  <sheetData>
    <row r="1" spans="1:14" ht="19.5" customHeight="1" x14ac:dyDescent="0.25">
      <c r="A1" s="16"/>
      <c r="B1" s="33" t="s">
        <v>28</v>
      </c>
      <c r="C1" s="33"/>
      <c r="D1" s="33"/>
      <c r="E1" s="33"/>
      <c r="F1" s="28"/>
      <c r="G1" s="28"/>
      <c r="H1" s="29"/>
      <c r="I1" s="29"/>
      <c r="J1" s="29"/>
      <c r="K1" s="29"/>
      <c r="L1" s="16"/>
      <c r="M1" s="16"/>
      <c r="N1" s="16"/>
    </row>
    <row r="2" spans="1:14" x14ac:dyDescent="0.25">
      <c r="A2" s="16">
        <v>1</v>
      </c>
      <c r="B2" s="33" t="s">
        <v>40</v>
      </c>
      <c r="C2" s="33"/>
      <c r="D2" s="33"/>
      <c r="E2" s="33"/>
      <c r="F2" s="33"/>
      <c r="G2" s="33"/>
      <c r="H2" s="33"/>
      <c r="I2" s="33"/>
      <c r="J2" s="30" t="s">
        <v>36</v>
      </c>
      <c r="K2" s="30"/>
      <c r="L2" s="30"/>
      <c r="M2" s="30"/>
      <c r="N2" s="30"/>
    </row>
    <row r="3" spans="1:14" x14ac:dyDescent="0.25">
      <c r="A3" s="16">
        <v>2</v>
      </c>
      <c r="B3" s="16" t="s">
        <v>29</v>
      </c>
      <c r="C3" s="16"/>
      <c r="D3" s="16"/>
      <c r="E3" s="16"/>
      <c r="F3" s="16"/>
      <c r="G3" s="16"/>
      <c r="H3" s="16"/>
      <c r="I3" s="16"/>
      <c r="J3" s="30" t="s">
        <v>36</v>
      </c>
      <c r="K3" s="30"/>
      <c r="L3" s="30"/>
      <c r="M3" s="30"/>
      <c r="N3" s="30"/>
    </row>
    <row r="4" spans="1:14" x14ac:dyDescent="0.25">
      <c r="A4" s="16">
        <v>3</v>
      </c>
      <c r="B4" s="16" t="s">
        <v>30</v>
      </c>
      <c r="C4" s="16"/>
      <c r="D4" s="16"/>
      <c r="E4" s="16"/>
      <c r="F4" s="16"/>
      <c r="G4" s="16"/>
      <c r="H4" s="16"/>
      <c r="I4" s="16"/>
      <c r="J4" s="30" t="s">
        <v>36</v>
      </c>
      <c r="K4" s="30"/>
      <c r="L4" s="30"/>
      <c r="M4" s="30"/>
      <c r="N4" s="30"/>
    </row>
    <row r="5" spans="1:14" x14ac:dyDescent="0.25">
      <c r="A5" s="16">
        <v>4</v>
      </c>
      <c r="B5" s="16" t="s">
        <v>31</v>
      </c>
      <c r="J5" s="30" t="s">
        <v>36</v>
      </c>
      <c r="K5" s="30"/>
      <c r="L5" s="30"/>
      <c r="M5" s="30"/>
      <c r="N5" s="30"/>
    </row>
    <row r="6" spans="1:14" x14ac:dyDescent="0.25">
      <c r="A6" s="16">
        <v>5</v>
      </c>
      <c r="B6" s="16" t="s">
        <v>41</v>
      </c>
      <c r="J6" s="30" t="s">
        <v>37</v>
      </c>
      <c r="K6" s="30"/>
      <c r="L6" s="30"/>
      <c r="M6" s="30"/>
      <c r="N6" s="30"/>
    </row>
    <row r="7" spans="1:14" x14ac:dyDescent="0.25">
      <c r="A7" s="16">
        <v>6</v>
      </c>
      <c r="B7" s="16" t="s">
        <v>32</v>
      </c>
      <c r="J7" s="30" t="s">
        <v>37</v>
      </c>
      <c r="K7" s="30"/>
      <c r="L7" s="30"/>
      <c r="M7" s="30"/>
      <c r="N7" s="30"/>
    </row>
    <row r="8" spans="1:14" x14ac:dyDescent="0.25">
      <c r="A8" s="16">
        <v>7</v>
      </c>
      <c r="B8" s="16" t="s">
        <v>33</v>
      </c>
      <c r="J8" s="30" t="s">
        <v>39</v>
      </c>
      <c r="K8" s="30"/>
      <c r="L8" s="30"/>
      <c r="M8" s="30"/>
      <c r="N8" s="30"/>
    </row>
    <row r="9" spans="1:14" x14ac:dyDescent="0.25">
      <c r="A9" s="16">
        <v>8</v>
      </c>
      <c r="B9" s="16" t="s">
        <v>34</v>
      </c>
      <c r="J9" s="30" t="s">
        <v>38</v>
      </c>
      <c r="K9" s="30"/>
      <c r="L9" s="30"/>
      <c r="M9" s="30"/>
      <c r="N9" s="30"/>
    </row>
    <row r="10" spans="1:14" x14ac:dyDescent="0.25">
      <c r="A10" s="16">
        <v>9</v>
      </c>
      <c r="B10" s="16" t="s">
        <v>35</v>
      </c>
      <c r="J10" s="30" t="s">
        <v>37</v>
      </c>
      <c r="K10" s="30"/>
      <c r="L10" s="30"/>
      <c r="M10" s="30"/>
      <c r="N10" s="30"/>
    </row>
    <row r="12" spans="1:14" x14ac:dyDescent="0.25">
      <c r="L12">
        <f>4*250000</f>
        <v>1000000</v>
      </c>
      <c r="M12">
        <f>12*100000</f>
        <v>1200000</v>
      </c>
      <c r="N12">
        <f>SUM(L12:M12)</f>
        <v>2200000</v>
      </c>
    </row>
    <row r="13" spans="1:14" x14ac:dyDescent="0.25">
      <c r="B13" t="s">
        <v>42</v>
      </c>
      <c r="L13">
        <f>60/14</f>
        <v>4.2857142857142856</v>
      </c>
    </row>
    <row r="14" spans="1:14" x14ac:dyDescent="0.25">
      <c r="B14" t="s">
        <v>43</v>
      </c>
    </row>
  </sheetData>
  <mergeCells count="11">
    <mergeCell ref="B1:E1"/>
    <mergeCell ref="J5:N5"/>
    <mergeCell ref="J6:N6"/>
    <mergeCell ref="J7:N7"/>
    <mergeCell ref="J8:N8"/>
    <mergeCell ref="J10:N10"/>
    <mergeCell ref="B2:I2"/>
    <mergeCell ref="J2:N2"/>
    <mergeCell ref="J3:N3"/>
    <mergeCell ref="J4:N4"/>
    <mergeCell ref="J9:N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sqref="A1:XFD1048576"/>
    </sheetView>
  </sheetViews>
  <sheetFormatPr defaultRowHeight="15" x14ac:dyDescent="0.25"/>
  <cols>
    <col min="2" max="2" width="5.5703125" customWidth="1"/>
    <col min="3" max="3" width="20.28515625" customWidth="1"/>
    <col min="4" max="4" width="34.28515625" customWidth="1"/>
    <col min="5" max="8" width="11" customWidth="1"/>
  </cols>
  <sheetData>
    <row r="1" spans="2:14" ht="15" customHeight="1" x14ac:dyDescent="0.25"/>
    <row r="2" spans="2:14" ht="15" customHeight="1" thickBot="1" x14ac:dyDescent="0.3"/>
    <row r="3" spans="2:14" ht="15" customHeight="1" thickBot="1" x14ac:dyDescent="0.3">
      <c r="B3" s="18" t="s">
        <v>0</v>
      </c>
      <c r="C3" s="19" t="s">
        <v>44</v>
      </c>
      <c r="D3" s="19" t="s">
        <v>57</v>
      </c>
      <c r="E3" s="19" t="s">
        <v>45</v>
      </c>
      <c r="F3" s="19" t="s">
        <v>46</v>
      </c>
      <c r="G3" s="19" t="s">
        <v>47</v>
      </c>
      <c r="H3" s="19" t="s">
        <v>48</v>
      </c>
    </row>
    <row r="4" spans="2:14" ht="15" customHeight="1" x14ac:dyDescent="0.25">
      <c r="B4" s="34">
        <v>1</v>
      </c>
      <c r="C4" s="37" t="s">
        <v>49</v>
      </c>
      <c r="D4" s="20" t="s">
        <v>50</v>
      </c>
      <c r="E4" s="22">
        <v>100000</v>
      </c>
      <c r="F4" s="22">
        <v>250000</v>
      </c>
      <c r="G4" s="22">
        <v>350000</v>
      </c>
      <c r="H4" s="22">
        <v>1000000</v>
      </c>
    </row>
    <row r="5" spans="2:14" ht="15" customHeight="1" x14ac:dyDescent="0.25">
      <c r="B5" s="35"/>
      <c r="C5" s="38"/>
      <c r="D5" s="20" t="s">
        <v>51</v>
      </c>
      <c r="E5" s="22">
        <v>45000</v>
      </c>
      <c r="F5" s="22">
        <v>60000</v>
      </c>
      <c r="G5" s="22">
        <v>60000</v>
      </c>
      <c r="H5" s="22">
        <v>60000</v>
      </c>
    </row>
    <row r="6" spans="2:14" ht="15" customHeight="1" x14ac:dyDescent="0.25">
      <c r="B6" s="35"/>
      <c r="C6" s="38"/>
      <c r="D6" s="20" t="s">
        <v>52</v>
      </c>
      <c r="E6" s="22">
        <v>110000</v>
      </c>
      <c r="F6" s="22">
        <v>110000</v>
      </c>
      <c r="G6" s="22">
        <v>110000</v>
      </c>
      <c r="H6" s="22">
        <v>110000</v>
      </c>
    </row>
    <row r="7" spans="2:14" ht="15" customHeight="1" x14ac:dyDescent="0.25">
      <c r="B7" s="35"/>
      <c r="C7" s="38"/>
      <c r="D7" s="20" t="s">
        <v>59</v>
      </c>
      <c r="E7" s="22">
        <v>8000</v>
      </c>
      <c r="F7" s="22">
        <v>8000</v>
      </c>
      <c r="G7" s="22">
        <v>8000</v>
      </c>
      <c r="H7" s="22">
        <v>8000</v>
      </c>
    </row>
    <row r="8" spans="2:14" ht="15" customHeight="1" x14ac:dyDescent="0.25">
      <c r="B8" s="35"/>
      <c r="C8" s="38"/>
      <c r="D8" s="20" t="s">
        <v>60</v>
      </c>
      <c r="E8" s="22">
        <v>3000</v>
      </c>
      <c r="F8" s="22">
        <v>3000</v>
      </c>
      <c r="G8" s="22">
        <v>3000</v>
      </c>
      <c r="H8" s="22">
        <v>3000</v>
      </c>
    </row>
    <row r="9" spans="2:14" ht="15" customHeight="1" x14ac:dyDescent="0.25">
      <c r="B9" s="35"/>
      <c r="C9" s="38"/>
      <c r="D9" s="20" t="s">
        <v>53</v>
      </c>
      <c r="E9" s="22">
        <v>10000</v>
      </c>
      <c r="F9" s="22">
        <v>50000</v>
      </c>
      <c r="G9" s="22">
        <v>50000</v>
      </c>
      <c r="H9" s="22">
        <v>10000</v>
      </c>
      <c r="N9" t="s">
        <v>58</v>
      </c>
    </row>
    <row r="10" spans="2:14" ht="15" customHeight="1" thickBot="1" x14ac:dyDescent="0.3">
      <c r="B10" s="36"/>
      <c r="C10" s="39"/>
      <c r="D10" s="21"/>
      <c r="E10" s="25"/>
      <c r="F10" s="25"/>
      <c r="G10" s="25"/>
      <c r="H10" s="25"/>
    </row>
    <row r="11" spans="2:14" ht="15" customHeight="1" x14ac:dyDescent="0.25">
      <c r="B11" s="34">
        <v>2</v>
      </c>
      <c r="C11" s="37" t="s">
        <v>61</v>
      </c>
      <c r="D11" s="20" t="s">
        <v>50</v>
      </c>
      <c r="E11" s="22">
        <v>25000</v>
      </c>
      <c r="F11" s="22">
        <v>250000</v>
      </c>
      <c r="G11" s="22">
        <v>350000</v>
      </c>
      <c r="H11" s="22">
        <v>1000000</v>
      </c>
    </row>
    <row r="12" spans="2:14" ht="15" customHeight="1" x14ac:dyDescent="0.25">
      <c r="B12" s="35"/>
      <c r="C12" s="38"/>
      <c r="D12" s="20" t="s">
        <v>51</v>
      </c>
      <c r="E12" s="22">
        <v>30000</v>
      </c>
      <c r="F12" s="22">
        <v>60000</v>
      </c>
      <c r="G12" s="22">
        <v>60000</v>
      </c>
      <c r="H12" s="22">
        <v>60000</v>
      </c>
    </row>
    <row r="13" spans="2:14" ht="15" customHeight="1" thickBot="1" x14ac:dyDescent="0.3">
      <c r="B13" s="36"/>
      <c r="C13" s="39"/>
      <c r="D13" s="21"/>
      <c r="E13" s="25"/>
      <c r="F13" s="26"/>
      <c r="G13" s="27"/>
      <c r="H13" s="27"/>
    </row>
    <row r="14" spans="2:14" ht="15" customHeight="1" x14ac:dyDescent="0.25">
      <c r="B14" s="34">
        <v>3</v>
      </c>
      <c r="C14" s="37" t="s">
        <v>54</v>
      </c>
      <c r="D14" s="20" t="s">
        <v>50</v>
      </c>
      <c r="E14" s="22">
        <v>100000</v>
      </c>
      <c r="F14" s="22">
        <v>250000</v>
      </c>
      <c r="G14" s="22">
        <v>350000</v>
      </c>
      <c r="H14" s="22">
        <v>1000000</v>
      </c>
    </row>
    <row r="15" spans="2:14" ht="15" customHeight="1" x14ac:dyDescent="0.25">
      <c r="B15" s="35"/>
      <c r="C15" s="38"/>
      <c r="D15" s="20" t="s">
        <v>51</v>
      </c>
      <c r="E15" s="22">
        <v>45000</v>
      </c>
      <c r="F15" s="22">
        <v>60000</v>
      </c>
      <c r="G15" s="22">
        <v>60000</v>
      </c>
      <c r="H15" s="22">
        <v>60000</v>
      </c>
    </row>
    <row r="16" spans="2:14" ht="15" customHeight="1" thickBot="1" x14ac:dyDescent="0.3">
      <c r="B16" s="36"/>
      <c r="C16" s="39"/>
      <c r="D16" s="21"/>
      <c r="E16" s="25"/>
      <c r="F16" s="26"/>
      <c r="G16" s="27"/>
      <c r="H16" s="27"/>
    </row>
    <row r="17" spans="2:8" ht="15" customHeight="1" x14ac:dyDescent="0.25">
      <c r="B17" s="34">
        <v>4</v>
      </c>
      <c r="C17" s="37" t="s">
        <v>55</v>
      </c>
      <c r="D17" s="20" t="s">
        <v>50</v>
      </c>
      <c r="E17" s="22">
        <v>100000</v>
      </c>
      <c r="F17" s="22">
        <v>250000</v>
      </c>
      <c r="G17" s="22">
        <v>350000</v>
      </c>
      <c r="H17" s="22">
        <v>1000000</v>
      </c>
    </row>
    <row r="18" spans="2:8" ht="15" customHeight="1" x14ac:dyDescent="0.25">
      <c r="B18" s="35"/>
      <c r="C18" s="38"/>
      <c r="D18" s="20" t="s">
        <v>51</v>
      </c>
      <c r="E18" s="22">
        <v>45000</v>
      </c>
      <c r="F18" s="22">
        <v>60000</v>
      </c>
      <c r="G18" s="22">
        <v>60000</v>
      </c>
      <c r="H18" s="22">
        <v>60000</v>
      </c>
    </row>
    <row r="19" spans="2:8" ht="15" customHeight="1" thickBot="1" x14ac:dyDescent="0.3">
      <c r="B19" s="36"/>
      <c r="C19" s="39"/>
      <c r="D19" s="21"/>
      <c r="E19" s="25"/>
      <c r="F19" s="26"/>
      <c r="G19" s="27"/>
      <c r="H19" s="27"/>
    </row>
    <row r="20" spans="2:8" ht="15" customHeight="1" x14ac:dyDescent="0.25">
      <c r="B20" s="34">
        <v>5</v>
      </c>
      <c r="C20" s="37" t="s">
        <v>56</v>
      </c>
      <c r="D20" s="20" t="s">
        <v>50</v>
      </c>
      <c r="E20" s="22">
        <v>100000</v>
      </c>
      <c r="F20" s="22">
        <v>250000</v>
      </c>
      <c r="G20" s="22">
        <v>350000</v>
      </c>
      <c r="H20" s="22">
        <v>1000000</v>
      </c>
    </row>
    <row r="21" spans="2:8" ht="15" customHeight="1" x14ac:dyDescent="0.25">
      <c r="B21" s="35"/>
      <c r="C21" s="38"/>
      <c r="D21" s="20" t="s">
        <v>51</v>
      </c>
      <c r="E21" s="22">
        <v>45000</v>
      </c>
      <c r="F21" s="22">
        <v>60000</v>
      </c>
      <c r="G21" s="22">
        <v>60000</v>
      </c>
      <c r="H21" s="22">
        <v>60000</v>
      </c>
    </row>
    <row r="22" spans="2:8" ht="15" customHeight="1" thickBot="1" x14ac:dyDescent="0.3">
      <c r="B22" s="36"/>
      <c r="C22" s="39"/>
      <c r="D22" s="21"/>
      <c r="E22" s="23"/>
      <c r="F22" s="24"/>
      <c r="G22" s="21"/>
      <c r="H22" s="21"/>
    </row>
    <row r="23" spans="2:8" ht="15" customHeight="1" x14ac:dyDescent="0.25">
      <c r="E23" s="40">
        <f>SUM(E4:E22)</f>
        <v>766000</v>
      </c>
      <c r="F23" s="40">
        <f>SUM(F4:F22)</f>
        <v>1721000</v>
      </c>
      <c r="G23" s="40">
        <f>SUM(G4:G22)</f>
        <v>2221000</v>
      </c>
      <c r="H23" s="40">
        <f>SUM(H4:H22)</f>
        <v>5431000</v>
      </c>
    </row>
    <row r="24" spans="2:8" ht="15" customHeight="1" x14ac:dyDescent="0.25"/>
  </sheetData>
  <mergeCells count="10">
    <mergeCell ref="B17:B19"/>
    <mergeCell ref="C17:C19"/>
    <mergeCell ref="B20:B22"/>
    <mergeCell ref="C20:C22"/>
    <mergeCell ref="B4:B10"/>
    <mergeCell ref="C4:C10"/>
    <mergeCell ref="B11:B13"/>
    <mergeCell ref="C11:C13"/>
    <mergeCell ref="B14:B16"/>
    <mergeCell ref="C14:C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tabSelected="1" workbookViewId="0">
      <selection activeCell="K11" sqref="K11"/>
    </sheetView>
  </sheetViews>
  <sheetFormatPr defaultRowHeight="15" x14ac:dyDescent="0.25"/>
  <cols>
    <col min="2" max="2" width="5.5703125" customWidth="1"/>
    <col min="3" max="3" width="20.28515625" customWidth="1"/>
    <col min="4" max="4" width="34.28515625" customWidth="1"/>
    <col min="5" max="8" width="11" customWidth="1"/>
  </cols>
  <sheetData>
    <row r="1" spans="2:14" ht="15" customHeight="1" x14ac:dyDescent="0.25"/>
    <row r="2" spans="2:14" ht="15" customHeight="1" thickBot="1" x14ac:dyDescent="0.3">
      <c r="B2" t="s">
        <v>62</v>
      </c>
    </row>
    <row r="3" spans="2:14" ht="15" customHeight="1" thickBot="1" x14ac:dyDescent="0.3">
      <c r="B3" s="18" t="s">
        <v>0</v>
      </c>
      <c r="C3" s="19" t="s">
        <v>44</v>
      </c>
      <c r="D3" s="19" t="s">
        <v>57</v>
      </c>
      <c r="E3" s="19" t="s">
        <v>45</v>
      </c>
      <c r="F3" s="19" t="s">
        <v>46</v>
      </c>
      <c r="G3" s="19" t="s">
        <v>47</v>
      </c>
      <c r="H3" s="19" t="s">
        <v>48</v>
      </c>
    </row>
    <row r="4" spans="2:14" ht="15" customHeight="1" x14ac:dyDescent="0.25">
      <c r="B4" s="34">
        <v>1</v>
      </c>
      <c r="C4" s="37" t="s">
        <v>49</v>
      </c>
      <c r="D4" s="20" t="s">
        <v>50</v>
      </c>
      <c r="E4" s="22">
        <v>100000</v>
      </c>
      <c r="F4" s="22">
        <v>250000</v>
      </c>
      <c r="G4" s="22">
        <v>350000</v>
      </c>
      <c r="H4" s="22">
        <v>1000000</v>
      </c>
    </row>
    <row r="5" spans="2:14" ht="15" customHeight="1" x14ac:dyDescent="0.25">
      <c r="B5" s="35"/>
      <c r="C5" s="38"/>
      <c r="D5" s="20" t="s">
        <v>51</v>
      </c>
      <c r="E5" s="22">
        <v>45000</v>
      </c>
      <c r="F5" s="22">
        <v>60000</v>
      </c>
      <c r="G5" s="22">
        <v>60000</v>
      </c>
      <c r="H5" s="22">
        <v>60000</v>
      </c>
    </row>
    <row r="6" spans="2:14" ht="15" customHeight="1" x14ac:dyDescent="0.25">
      <c r="B6" s="35"/>
      <c r="C6" s="38"/>
      <c r="D6" s="20" t="s">
        <v>52</v>
      </c>
      <c r="E6" s="22">
        <v>110000</v>
      </c>
      <c r="F6" s="22">
        <v>110000</v>
      </c>
      <c r="G6" s="22">
        <v>110000</v>
      </c>
      <c r="H6" s="22">
        <v>110000</v>
      </c>
    </row>
    <row r="7" spans="2:14" ht="15" customHeight="1" x14ac:dyDescent="0.25">
      <c r="B7" s="35"/>
      <c r="C7" s="38"/>
      <c r="D7" s="20" t="s">
        <v>59</v>
      </c>
      <c r="E7" s="22">
        <v>8000</v>
      </c>
      <c r="F7" s="22">
        <v>8000</v>
      </c>
      <c r="G7" s="22">
        <v>8000</v>
      </c>
      <c r="H7" s="22">
        <v>8000</v>
      </c>
    </row>
    <row r="8" spans="2:14" ht="15" customHeight="1" x14ac:dyDescent="0.25">
      <c r="B8" s="35"/>
      <c r="C8" s="38"/>
      <c r="D8" s="20" t="s">
        <v>60</v>
      </c>
      <c r="E8" s="22">
        <v>3000</v>
      </c>
      <c r="F8" s="22">
        <v>3000</v>
      </c>
      <c r="G8" s="22">
        <v>3000</v>
      </c>
      <c r="H8" s="22">
        <v>3000</v>
      </c>
    </row>
    <row r="9" spans="2:14" ht="15" customHeight="1" x14ac:dyDescent="0.25">
      <c r="B9" s="35"/>
      <c r="C9" s="38"/>
      <c r="D9" s="20" t="s">
        <v>53</v>
      </c>
      <c r="E9" s="22">
        <v>10000</v>
      </c>
      <c r="F9" s="22">
        <v>50000</v>
      </c>
      <c r="G9" s="22">
        <v>50000</v>
      </c>
      <c r="H9" s="22">
        <v>10000</v>
      </c>
      <c r="N9" t="s">
        <v>58</v>
      </c>
    </row>
    <row r="10" spans="2:14" ht="15" customHeight="1" thickBot="1" x14ac:dyDescent="0.3">
      <c r="B10" s="36"/>
      <c r="C10" s="39"/>
      <c r="D10" s="21"/>
      <c r="E10" s="25"/>
      <c r="F10" s="25"/>
      <c r="G10" s="25"/>
      <c r="H10" s="25"/>
    </row>
    <row r="11" spans="2:14" ht="15" customHeight="1" x14ac:dyDescent="0.25">
      <c r="B11" s="34">
        <v>2</v>
      </c>
      <c r="C11" s="37" t="s">
        <v>61</v>
      </c>
      <c r="D11" s="20" t="s">
        <v>50</v>
      </c>
      <c r="E11" s="22">
        <v>25000</v>
      </c>
      <c r="F11" s="22">
        <v>250000</v>
      </c>
      <c r="G11" s="22">
        <v>350000</v>
      </c>
      <c r="H11" s="22">
        <v>1000000</v>
      </c>
    </row>
    <row r="12" spans="2:14" ht="15" customHeight="1" x14ac:dyDescent="0.25">
      <c r="B12" s="35"/>
      <c r="C12" s="38"/>
      <c r="D12" s="20" t="s">
        <v>51</v>
      </c>
      <c r="E12" s="22">
        <v>30000</v>
      </c>
      <c r="F12" s="22">
        <v>60000</v>
      </c>
      <c r="G12" s="22">
        <v>60000</v>
      </c>
      <c r="H12" s="22">
        <v>60000</v>
      </c>
    </row>
    <row r="13" spans="2:14" ht="15" customHeight="1" thickBot="1" x14ac:dyDescent="0.3">
      <c r="B13" s="36"/>
      <c r="C13" s="39"/>
      <c r="D13" s="21"/>
      <c r="E13" s="25"/>
      <c r="F13" s="26"/>
      <c r="G13" s="27"/>
      <c r="H13" s="27"/>
    </row>
    <row r="14" spans="2:14" ht="15" customHeight="1" x14ac:dyDescent="0.25">
      <c r="B14" s="34">
        <v>3</v>
      </c>
      <c r="C14" s="37" t="s">
        <v>54</v>
      </c>
      <c r="D14" s="20" t="s">
        <v>50</v>
      </c>
      <c r="E14" s="22">
        <v>100000</v>
      </c>
      <c r="F14" s="22">
        <v>250000</v>
      </c>
      <c r="G14" s="22">
        <v>350000</v>
      </c>
      <c r="H14" s="22">
        <v>1000000</v>
      </c>
    </row>
    <row r="15" spans="2:14" ht="15" customHeight="1" x14ac:dyDescent="0.25">
      <c r="B15" s="35"/>
      <c r="C15" s="38"/>
      <c r="D15" s="20" t="s">
        <v>51</v>
      </c>
      <c r="E15" s="22">
        <v>45000</v>
      </c>
      <c r="F15" s="22">
        <v>60000</v>
      </c>
      <c r="G15" s="22">
        <v>60000</v>
      </c>
      <c r="H15" s="22">
        <v>60000</v>
      </c>
    </row>
    <row r="16" spans="2:14" ht="15" customHeight="1" thickBot="1" x14ac:dyDescent="0.3">
      <c r="B16" s="36"/>
      <c r="C16" s="39"/>
      <c r="D16" s="21"/>
      <c r="E16" s="25"/>
      <c r="F16" s="26"/>
      <c r="G16" s="27"/>
      <c r="H16" s="27"/>
    </row>
    <row r="17" spans="2:8" ht="15" customHeight="1" x14ac:dyDescent="0.25">
      <c r="B17" s="34">
        <v>4</v>
      </c>
      <c r="C17" s="37" t="s">
        <v>55</v>
      </c>
      <c r="D17" s="20" t="s">
        <v>50</v>
      </c>
      <c r="E17" s="22">
        <v>100000</v>
      </c>
      <c r="F17" s="22">
        <v>250000</v>
      </c>
      <c r="G17" s="22">
        <v>350000</v>
      </c>
      <c r="H17" s="22">
        <v>1000000</v>
      </c>
    </row>
    <row r="18" spans="2:8" ht="15" customHeight="1" x14ac:dyDescent="0.25">
      <c r="B18" s="35"/>
      <c r="C18" s="38"/>
      <c r="D18" s="20" t="s">
        <v>51</v>
      </c>
      <c r="E18" s="22">
        <v>45000</v>
      </c>
      <c r="F18" s="22">
        <v>60000</v>
      </c>
      <c r="G18" s="22">
        <v>60000</v>
      </c>
      <c r="H18" s="22">
        <v>60000</v>
      </c>
    </row>
    <row r="19" spans="2:8" ht="15" customHeight="1" thickBot="1" x14ac:dyDescent="0.3">
      <c r="B19" s="36"/>
      <c r="C19" s="39"/>
      <c r="D19" s="21"/>
      <c r="E19" s="25"/>
      <c r="F19" s="26"/>
      <c r="G19" s="27"/>
      <c r="H19" s="27"/>
    </row>
    <row r="20" spans="2:8" ht="15" customHeight="1" x14ac:dyDescent="0.25">
      <c r="B20" s="34">
        <v>5</v>
      </c>
      <c r="C20" s="37" t="s">
        <v>56</v>
      </c>
      <c r="D20" s="20" t="s">
        <v>50</v>
      </c>
      <c r="E20" s="22">
        <v>100000</v>
      </c>
      <c r="F20" s="22">
        <v>250000</v>
      </c>
      <c r="G20" s="22">
        <v>350000</v>
      </c>
      <c r="H20" s="22">
        <v>1000000</v>
      </c>
    </row>
    <row r="21" spans="2:8" ht="15" customHeight="1" x14ac:dyDescent="0.25">
      <c r="B21" s="35"/>
      <c r="C21" s="38"/>
      <c r="D21" s="20" t="s">
        <v>51</v>
      </c>
      <c r="E21" s="22">
        <v>45000</v>
      </c>
      <c r="F21" s="22">
        <v>60000</v>
      </c>
      <c r="G21" s="22">
        <v>60000</v>
      </c>
      <c r="H21" s="22">
        <v>60000</v>
      </c>
    </row>
    <row r="22" spans="2:8" ht="15" customHeight="1" thickBot="1" x14ac:dyDescent="0.3">
      <c r="B22" s="36"/>
      <c r="C22" s="39"/>
      <c r="D22" s="21"/>
      <c r="E22" s="23"/>
      <c r="F22" s="24"/>
      <c r="G22" s="21"/>
      <c r="H22" s="21"/>
    </row>
    <row r="23" spans="2:8" ht="15" customHeight="1" x14ac:dyDescent="0.25">
      <c r="E23" s="40">
        <f>SUM(E4:E22)</f>
        <v>766000</v>
      </c>
      <c r="F23" s="40">
        <f>SUM(F4:F22)</f>
        <v>1721000</v>
      </c>
      <c r="G23" s="40">
        <f>SUM(G4:G22)</f>
        <v>2221000</v>
      </c>
      <c r="H23" s="40">
        <f>SUM(H4:H22)</f>
        <v>5431000</v>
      </c>
    </row>
    <row r="24" spans="2:8" ht="15" customHeight="1" x14ac:dyDescent="0.25"/>
  </sheetData>
  <mergeCells count="10">
    <mergeCell ref="B17:B19"/>
    <mergeCell ref="C17:C19"/>
    <mergeCell ref="B20:B22"/>
    <mergeCell ref="C20:C22"/>
    <mergeCell ref="B4:B10"/>
    <mergeCell ref="C4:C10"/>
    <mergeCell ref="B11:B13"/>
    <mergeCell ref="C11:C13"/>
    <mergeCell ref="B14:B16"/>
    <mergeCell ref="C14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ESTIMASIPCS</vt:lpstr>
      <vt:lpstr>KANDIDAT</vt:lpstr>
      <vt:lpstr>ANGGARAN KUNJUNGAN</vt:lpstr>
      <vt:lpstr>Sheet3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PA2LIMO</cp:lastModifiedBy>
  <dcterms:created xsi:type="dcterms:W3CDTF">2015-09-06T05:03:44Z</dcterms:created>
  <dcterms:modified xsi:type="dcterms:W3CDTF">2015-09-09T08:06:00Z</dcterms:modified>
</cp:coreProperties>
</file>